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0610" windowHeight="11640"/>
  </bookViews>
  <sheets>
    <sheet name="Лист1" sheetId="1" r:id="rId1"/>
  </sheets>
  <definedNames>
    <definedName name="_xlnm.Print_Area" localSheetId="0">Лист1!$A$1:$O$52</definedName>
  </definedNames>
  <calcPr calcId="125725"/>
</workbook>
</file>

<file path=xl/calcChain.xml><?xml version="1.0" encoding="utf-8"?>
<calcChain xmlns="http://schemas.openxmlformats.org/spreadsheetml/2006/main">
  <c r="O48" i="1"/>
  <c r="N48"/>
  <c r="K48"/>
  <c r="J48"/>
  <c r="H48"/>
  <c r="G48"/>
  <c r="I48"/>
  <c r="H46"/>
  <c r="H45"/>
  <c r="H44"/>
  <c r="H42"/>
  <c r="I14" l="1"/>
  <c r="K14" s="1"/>
  <c r="I13"/>
  <c r="K13" s="1"/>
  <c r="H21" l="1"/>
  <c r="G21"/>
  <c r="I20"/>
  <c r="H20"/>
  <c r="G20"/>
  <c r="H19"/>
  <c r="G19"/>
  <c r="H18"/>
  <c r="H17"/>
  <c r="H16"/>
  <c r="N37"/>
  <c r="K37"/>
  <c r="J37"/>
  <c r="I37"/>
  <c r="H37"/>
  <c r="G37"/>
  <c r="J52"/>
  <c r="N15" l="1"/>
  <c r="J15"/>
  <c r="H15"/>
  <c r="N52"/>
  <c r="I52"/>
  <c r="H52"/>
  <c r="G52"/>
  <c r="O41" l="1"/>
  <c r="N41"/>
  <c r="N53" s="1"/>
  <c r="M41"/>
  <c r="K41"/>
  <c r="J41"/>
  <c r="J53" s="1"/>
  <c r="I41"/>
  <c r="H41"/>
  <c r="H53" s="1"/>
  <c r="G41"/>
  <c r="N30"/>
  <c r="K30"/>
  <c r="J30"/>
  <c r="I30"/>
  <c r="H30"/>
  <c r="G30"/>
  <c r="G22"/>
  <c r="G15"/>
  <c r="G53" s="1"/>
  <c r="K22"/>
  <c r="J22"/>
  <c r="I22"/>
  <c r="H10"/>
  <c r="G10"/>
  <c r="I15" l="1"/>
  <c r="I53" s="1"/>
  <c r="H22"/>
  <c r="K15" l="1"/>
  <c r="K53" s="1"/>
</calcChain>
</file>

<file path=xl/sharedStrings.xml><?xml version="1.0" encoding="utf-8"?>
<sst xmlns="http://schemas.openxmlformats.org/spreadsheetml/2006/main" count="147" uniqueCount="99">
  <si>
    <t>Наименование территориального 
органа</t>
  </si>
  <si>
    <t>№ пп</t>
  </si>
  <si>
    <t>Наименование исправительного учреждения</t>
  </si>
  <si>
    <t>Место расположения учреждения (адрес), контактный телефон ответственного за организацию производства</t>
  </si>
  <si>
    <t>Удаленность от административного центра субъекта Российской Федерации (км)</t>
  </si>
  <si>
    <t>Наименование цеха, участка (с указанием профиля производства)</t>
  </si>
  <si>
    <t>Общая производственная площадь (без учета сельскохозяйственных угодий)            (кв. м.)</t>
  </si>
  <si>
    <t>в том числе:</t>
  </si>
  <si>
    <t>Дополнительные сведения по неиспользуемым площадям (электричество, водопровод, канализация, отопление)</t>
  </si>
  <si>
    <t>Отрасли производства, имеющие низкий % загрузки производственных мощностей</t>
  </si>
  <si>
    <t>Используется</t>
  </si>
  <si>
    <t>Свободная</t>
  </si>
  <si>
    <t>из нее:</t>
  </si>
  <si>
    <t>Среднегодовая мощность, действующая в отчетном периоде, тыс. руб.</t>
  </si>
  <si>
    <t>Возможно использовать для организации производства</t>
  </si>
  <si>
    <t>Находится в аварийном состоянии, требуется проведение ремонта</t>
  </si>
  <si>
    <t>1.</t>
  </si>
  <si>
    <t>металлообработка</t>
  </si>
  <si>
    <t>швейная</t>
  </si>
  <si>
    <t>Всего:</t>
  </si>
  <si>
    <t>2.</t>
  </si>
  <si>
    <t>э, в, к, о</t>
  </si>
  <si>
    <t>Используемые производственные мощности, %</t>
  </si>
  <si>
    <t>Наименование отрасли</t>
  </si>
  <si>
    <t>Цех деревообработки</t>
  </si>
  <si>
    <t>3.</t>
  </si>
  <si>
    <t>4.</t>
  </si>
  <si>
    <t>швейная (законсервирована с 2013г.)</t>
  </si>
  <si>
    <t>э, в, к</t>
  </si>
  <si>
    <t xml:space="preserve">швейная </t>
  </si>
  <si>
    <t>Швейное производство</t>
  </si>
  <si>
    <t>Швейный цех №2</t>
  </si>
  <si>
    <t>Производство продуктов питания</t>
  </si>
  <si>
    <t>дополнительная информация</t>
  </si>
  <si>
    <t>Информация о наличии и использовании в исправительных учреждениях производственных площадей УФСИН России по Тульской области</t>
  </si>
  <si>
    <t>Итого по УФСИН России по Тульской области</t>
  </si>
  <si>
    <t>ФКУ ИК-2 УФСИН России по Тульской области</t>
  </si>
  <si>
    <t>Цех №1 (сборочно-упаковочное производство)</t>
  </si>
  <si>
    <t>Цех №2 (швейное производство)</t>
  </si>
  <si>
    <t>300012, 
Тульская область, 
г. Тула, ул. Мориса Тореза, 11а,  Тел./факс    +7 (4872) 31-23-01              Медведев А.В.</t>
  </si>
  <si>
    <t>РМУ</t>
  </si>
  <si>
    <t>Участок изготовления тротуарной плитки</t>
  </si>
  <si>
    <t>Автосервис</t>
  </si>
  <si>
    <t>Щетино щеточный участок</t>
  </si>
  <si>
    <t>Дерево-обрабатывающий участок</t>
  </si>
  <si>
    <t>Участок пошива</t>
  </si>
  <si>
    <t>УФСИН России по Тульской области</t>
  </si>
  <si>
    <t>ФКУ ЛИУ-3 УФСИН России по Тульской области</t>
  </si>
  <si>
    <t>ФКУ ИК-4 УФСИН России по Тульской области</t>
  </si>
  <si>
    <t>Сельскохозяйственный участок( подсобное хозяйство)</t>
  </si>
  <si>
    <t>сельскохозяйственная</t>
  </si>
  <si>
    <t>ЦЕХ №1</t>
  </si>
  <si>
    <t>Ремонтно механический участок</t>
  </si>
  <si>
    <t>э,в,к,о</t>
  </si>
  <si>
    <t>Участок по ремонту автомобилей</t>
  </si>
  <si>
    <t>пищевая</t>
  </si>
  <si>
    <t>ФКУ ИК- 6 УФСИН России по Тульской области</t>
  </si>
  <si>
    <t>Цех №1</t>
  </si>
  <si>
    <t>Цех№2</t>
  </si>
  <si>
    <t>Подсобное хоз-во</t>
  </si>
  <si>
    <t>ФКУ ИК- 7 УФСИН России по Тульской области</t>
  </si>
  <si>
    <t>Цех №2 (Ремонт легкового и грузового автотранспорта)</t>
  </si>
  <si>
    <t>Ремонт легкового автотранспорта</t>
  </si>
  <si>
    <t>Цех №3 (Пошив)</t>
  </si>
  <si>
    <t>Деревообработка</t>
  </si>
  <si>
    <t>ФКУ КП-8- УФСИН России по Тульской области</t>
  </si>
  <si>
    <t>С/х участки, подсобное хозяйство</t>
  </si>
  <si>
    <t>С/х продукция</t>
  </si>
  <si>
    <t>Производство муки и комбикорма</t>
  </si>
  <si>
    <t>ФКУ ИК-1 УФСИН России по Тульской области</t>
  </si>
  <si>
    <t>ФКУ ИК-5 УФСИН России по Тульской области</t>
  </si>
  <si>
    <t xml:space="preserve">Участок пошива </t>
  </si>
  <si>
    <t>Участок деревообработки</t>
  </si>
  <si>
    <t>деревообработка</t>
  </si>
  <si>
    <t>Учаасток металлоизделий</t>
  </si>
  <si>
    <t>Участок корпусной мебели</t>
  </si>
  <si>
    <t>мебельная</t>
  </si>
  <si>
    <t>с/х</t>
  </si>
  <si>
    <t>301782, ул. Луговая, 1а, Шахтерский мкр., Донской г., Тульская обл., e-mail: don.tex@mail.ru тел.: 8 (48746) 3-52-52  (коммутатор)            Семляков А.И.</t>
  </si>
  <si>
    <t>301654,Тульская область г.Новомосковск ул.Центральная,27 89202786888                 Сидельников П.В.</t>
  </si>
  <si>
    <t>Тульская область Щекинский район п. Социалистический                                      e-mail: marketimgik7@mail.ru               тел.: 8 (48746) 5-33-92  (коммутатор)                Буравцов М.Р.</t>
  </si>
  <si>
    <t>законсервировано с 09.2020 года</t>
  </si>
  <si>
    <t>продукты питания</t>
  </si>
  <si>
    <t>производство светильников, деревообработка</t>
  </si>
  <si>
    <t>производство канатов и клубков</t>
  </si>
  <si>
    <t>производство бумаги, сборка пакетов</t>
  </si>
  <si>
    <t>швейное производство</t>
  </si>
  <si>
    <t>Учебно-производственный участок №1 (участок светильников, деревообработка)</t>
  </si>
  <si>
    <t>Учебно-производственный участок №2 (пр-во канатов и клубков)</t>
  </si>
  <si>
    <t>пошив, пленка ПВД</t>
  </si>
  <si>
    <t>пошив, пакеты бумажные (услуги)</t>
  </si>
  <si>
    <t>Цех №1 (металлообработка, производство продуктов питания, участок пошива)</t>
  </si>
  <si>
    <t>Производственный корпус №3 (Подсобное хозяйство, участок пошива)</t>
  </si>
  <si>
    <t>Производственный корпус №2 (Деревообработка)</t>
  </si>
  <si>
    <t>ЭМО</t>
  </si>
  <si>
    <t>301470 г.Плавск п. Белая Гора, Тульская обл.,                                      e-mail: fkuik71-4@mail.ru               тел.: 8 (48752) 2-17-64  (коммутатор)                Лушкин Н.А.</t>
  </si>
  <si>
    <t>301273, Тульская область, Киреевский район, п. Бородинский ; тел./факс(848754)67-101  Кузин А.В.</t>
  </si>
  <si>
    <t>301781 Комсомольский мкр., Донской г., Тульская обл.,                                      e-mail: poshiff@mail.ru               тел.: 8 (48746) 4-11-01  (коммутатор)            Паршуткин В.С.</t>
  </si>
  <si>
    <t>г.Тула, п. Озерный, +7(4872)32-97-33, 
Алексеев В.В.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</si>
</sst>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0" xfId="0" applyFont="1"/>
    <xf numFmtId="4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164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/>
    <xf numFmtId="0" fontId="2" fillId="2" borderId="1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/>
    <xf numFmtId="0" fontId="2" fillId="2" borderId="1" xfId="0" applyFont="1" applyFill="1" applyBorder="1" applyAlignment="1">
      <alignment horizontal="center" vertical="top" wrapText="1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zoomScaleNormal="55" workbookViewId="0">
      <selection activeCell="E31" sqref="E31:E37"/>
    </sheetView>
  </sheetViews>
  <sheetFormatPr defaultRowHeight="15"/>
  <cols>
    <col min="1" max="1" width="20.42578125" customWidth="1"/>
    <col min="2" max="2" width="5.85546875" customWidth="1"/>
    <col min="3" max="3" width="24" customWidth="1"/>
    <col min="4" max="4" width="23.28515625" customWidth="1"/>
    <col min="5" max="5" width="18.7109375" customWidth="1"/>
    <col min="6" max="6" width="24" customWidth="1"/>
    <col min="7" max="7" width="17.28515625" customWidth="1"/>
    <col min="8" max="8" width="12.85546875" customWidth="1"/>
    <col min="9" max="9" width="10.7109375" customWidth="1"/>
    <col min="10" max="10" width="14.28515625" customWidth="1"/>
    <col min="11" max="11" width="16.7109375" customWidth="1"/>
    <col min="12" max="12" width="16.5703125" customWidth="1"/>
    <col min="13" max="13" width="17.85546875" customWidth="1"/>
    <col min="14" max="14" width="11.5703125" customWidth="1"/>
    <col min="15" max="15" width="11.28515625" customWidth="1"/>
  </cols>
  <sheetData>
    <row r="1" spans="1:15" ht="18.75" customHeight="1">
      <c r="A1" s="43" t="s">
        <v>34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1" t="s">
        <v>33</v>
      </c>
      <c r="M1" s="42"/>
      <c r="N1" s="42"/>
      <c r="O1" s="42"/>
    </row>
    <row r="2" spans="1:15" ht="15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1"/>
      <c r="M2" s="42"/>
      <c r="N2" s="42"/>
      <c r="O2" s="42"/>
    </row>
    <row r="3" spans="1:15" ht="15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  <c r="M3" s="42"/>
      <c r="N3" s="42"/>
      <c r="O3" s="42"/>
    </row>
    <row r="4" spans="1:15" ht="48" customHeight="1">
      <c r="A4" s="40" t="s">
        <v>0</v>
      </c>
      <c r="B4" s="44" t="s">
        <v>1</v>
      </c>
      <c r="C4" s="55" t="s">
        <v>2</v>
      </c>
      <c r="D4" s="55" t="s">
        <v>3</v>
      </c>
      <c r="E4" s="55" t="s">
        <v>4</v>
      </c>
      <c r="F4" s="55" t="s">
        <v>5</v>
      </c>
      <c r="G4" s="55" t="s">
        <v>6</v>
      </c>
      <c r="H4" s="55" t="s">
        <v>7</v>
      </c>
      <c r="I4" s="55"/>
      <c r="J4" s="55"/>
      <c r="K4" s="55"/>
      <c r="L4" s="40" t="s">
        <v>8</v>
      </c>
      <c r="M4" s="40" t="s">
        <v>9</v>
      </c>
      <c r="N4" s="40"/>
      <c r="O4" s="40"/>
    </row>
    <row r="5" spans="1:15" ht="15.75" customHeight="1">
      <c r="A5" s="40"/>
      <c r="B5" s="44"/>
      <c r="C5" s="55"/>
      <c r="D5" s="55"/>
      <c r="E5" s="55"/>
      <c r="F5" s="55"/>
      <c r="G5" s="55"/>
      <c r="H5" s="55" t="s">
        <v>10</v>
      </c>
      <c r="I5" s="55" t="s">
        <v>11</v>
      </c>
      <c r="J5" s="55" t="s">
        <v>12</v>
      </c>
      <c r="K5" s="55"/>
      <c r="L5" s="40"/>
      <c r="M5" s="40" t="s">
        <v>23</v>
      </c>
      <c r="N5" s="40" t="s">
        <v>13</v>
      </c>
      <c r="O5" s="40" t="s">
        <v>22</v>
      </c>
    </row>
    <row r="6" spans="1:15" ht="109.5" customHeight="1">
      <c r="A6" s="40"/>
      <c r="B6" s="44"/>
      <c r="C6" s="55"/>
      <c r="D6" s="55"/>
      <c r="E6" s="55"/>
      <c r="F6" s="55"/>
      <c r="G6" s="55"/>
      <c r="H6" s="55"/>
      <c r="I6" s="55"/>
      <c r="J6" s="56" t="s">
        <v>14</v>
      </c>
      <c r="K6" s="56" t="s">
        <v>15</v>
      </c>
      <c r="L6" s="40"/>
      <c r="M6" s="40"/>
      <c r="N6" s="40"/>
      <c r="O6" s="40"/>
    </row>
    <row r="7" spans="1:15" ht="14.45" customHeight="1">
      <c r="A7" s="35" t="s">
        <v>46</v>
      </c>
      <c r="B7" s="30" t="s">
        <v>16</v>
      </c>
      <c r="C7" s="34" t="s">
        <v>69</v>
      </c>
      <c r="D7" s="34" t="s">
        <v>97</v>
      </c>
      <c r="E7" s="30">
        <v>70</v>
      </c>
      <c r="F7" s="29" t="s">
        <v>30</v>
      </c>
      <c r="G7" s="8">
        <v>2751.3</v>
      </c>
      <c r="H7" s="23">
        <v>2751.3</v>
      </c>
      <c r="I7" s="20"/>
      <c r="J7" s="20"/>
      <c r="K7" s="23"/>
      <c r="L7" s="26"/>
      <c r="M7" s="5" t="s">
        <v>29</v>
      </c>
      <c r="N7" s="26">
        <v>71000</v>
      </c>
      <c r="O7" s="26">
        <v>71</v>
      </c>
    </row>
    <row r="8" spans="1:15" ht="14.45" customHeight="1">
      <c r="A8" s="36"/>
      <c r="B8" s="30"/>
      <c r="C8" s="34"/>
      <c r="D8" s="34"/>
      <c r="E8" s="30"/>
      <c r="F8" s="29" t="s">
        <v>31</v>
      </c>
      <c r="G8" s="8">
        <v>532</v>
      </c>
      <c r="H8" s="23"/>
      <c r="I8" s="23">
        <v>532</v>
      </c>
      <c r="J8" s="23"/>
      <c r="K8" s="23"/>
      <c r="L8" s="26" t="s">
        <v>21</v>
      </c>
      <c r="M8" s="40" t="s">
        <v>27</v>
      </c>
      <c r="N8" s="40"/>
      <c r="O8" s="40"/>
    </row>
    <row r="9" spans="1:15" ht="34.9" customHeight="1">
      <c r="A9" s="36"/>
      <c r="B9" s="30"/>
      <c r="C9" s="34"/>
      <c r="D9" s="34"/>
      <c r="E9" s="30"/>
      <c r="F9" s="29" t="s">
        <v>32</v>
      </c>
      <c r="G9" s="8">
        <v>71.2</v>
      </c>
      <c r="H9" s="8">
        <v>71.2</v>
      </c>
      <c r="I9" s="8"/>
      <c r="J9" s="8"/>
      <c r="K9" s="8"/>
      <c r="L9" s="26"/>
      <c r="M9" s="26"/>
      <c r="N9" s="26"/>
      <c r="O9" s="26"/>
    </row>
    <row r="10" spans="1:15" ht="78.75" customHeight="1">
      <c r="A10" s="36"/>
      <c r="B10" s="30"/>
      <c r="C10" s="34"/>
      <c r="D10" s="34"/>
      <c r="E10" s="30"/>
      <c r="F10" s="12" t="s">
        <v>19</v>
      </c>
      <c r="G10" s="9">
        <f>SUM(G7:G9)</f>
        <v>3354.5</v>
      </c>
      <c r="H10" s="9">
        <f>SUM(H7:H9)</f>
        <v>2822.5</v>
      </c>
      <c r="I10" s="9"/>
      <c r="J10" s="9"/>
      <c r="K10" s="9"/>
      <c r="L10" s="26"/>
      <c r="M10" s="26"/>
      <c r="N10" s="26"/>
      <c r="O10" s="26"/>
    </row>
    <row r="11" spans="1:15" ht="90.75" customHeight="1">
      <c r="A11" s="36"/>
      <c r="B11" s="30" t="s">
        <v>20</v>
      </c>
      <c r="C11" s="34" t="s">
        <v>36</v>
      </c>
      <c r="D11" s="34" t="s">
        <v>39</v>
      </c>
      <c r="E11" s="30">
        <v>0</v>
      </c>
      <c r="F11" s="18" t="s">
        <v>87</v>
      </c>
      <c r="G11" s="8">
        <v>465.7</v>
      </c>
      <c r="H11" s="8">
        <v>465.7</v>
      </c>
      <c r="I11" s="9">
        <v>0</v>
      </c>
      <c r="J11" s="9">
        <v>0</v>
      </c>
      <c r="K11" s="9">
        <v>0</v>
      </c>
      <c r="L11" s="27" t="s">
        <v>21</v>
      </c>
      <c r="M11" s="27" t="s">
        <v>83</v>
      </c>
      <c r="N11" s="27">
        <v>1131</v>
      </c>
      <c r="O11" s="27">
        <v>51</v>
      </c>
    </row>
    <row r="12" spans="1:15" ht="60">
      <c r="A12" s="36"/>
      <c r="B12" s="30"/>
      <c r="C12" s="34"/>
      <c r="D12" s="34"/>
      <c r="E12" s="30"/>
      <c r="F12" s="18" t="s">
        <v>88</v>
      </c>
      <c r="G12" s="1">
        <v>899.6</v>
      </c>
      <c r="H12" s="1">
        <v>899.6</v>
      </c>
      <c r="I12" s="9">
        <v>0</v>
      </c>
      <c r="J12" s="9">
        <v>0</v>
      </c>
      <c r="K12" s="9">
        <v>0</v>
      </c>
      <c r="L12" s="27" t="s">
        <v>21</v>
      </c>
      <c r="M12" s="27" t="s">
        <v>84</v>
      </c>
      <c r="N12" s="27">
        <v>3614</v>
      </c>
      <c r="O12" s="27">
        <v>47</v>
      </c>
    </row>
    <row r="13" spans="1:15" ht="47.25" customHeight="1">
      <c r="A13" s="36"/>
      <c r="B13" s="30"/>
      <c r="C13" s="34"/>
      <c r="D13" s="34"/>
      <c r="E13" s="30"/>
      <c r="F13" s="18" t="s">
        <v>37</v>
      </c>
      <c r="G13" s="1">
        <v>4561.7</v>
      </c>
      <c r="H13" s="1">
        <v>3201.1</v>
      </c>
      <c r="I13" s="11">
        <f>G13-H13</f>
        <v>1360.6</v>
      </c>
      <c r="J13" s="9">
        <v>0</v>
      </c>
      <c r="K13" s="11">
        <f>I13-J13</f>
        <v>1360.6</v>
      </c>
      <c r="L13" s="27" t="s">
        <v>21</v>
      </c>
      <c r="M13" s="50" t="s">
        <v>85</v>
      </c>
      <c r="N13" s="27">
        <v>19029.7</v>
      </c>
      <c r="O13" s="27">
        <v>35</v>
      </c>
    </row>
    <row r="14" spans="1:15" ht="30">
      <c r="A14" s="36"/>
      <c r="B14" s="30"/>
      <c r="C14" s="34"/>
      <c r="D14" s="34"/>
      <c r="E14" s="30"/>
      <c r="F14" s="18" t="s">
        <v>38</v>
      </c>
      <c r="G14" s="1">
        <v>3518.2</v>
      </c>
      <c r="H14" s="1">
        <v>2110.6</v>
      </c>
      <c r="I14" s="11">
        <f>G14-H14</f>
        <v>1407.6</v>
      </c>
      <c r="J14" s="9">
        <v>0</v>
      </c>
      <c r="K14" s="11">
        <f>I14-J14</f>
        <v>1407.6</v>
      </c>
      <c r="L14" s="27" t="s">
        <v>21</v>
      </c>
      <c r="M14" s="50" t="s">
        <v>86</v>
      </c>
      <c r="N14" s="26">
        <v>8777.7999999999993</v>
      </c>
      <c r="O14" s="27">
        <v>66</v>
      </c>
    </row>
    <row r="15" spans="1:15">
      <c r="A15" s="36"/>
      <c r="B15" s="30"/>
      <c r="C15" s="34"/>
      <c r="D15" s="34"/>
      <c r="E15" s="30"/>
      <c r="F15" s="12" t="s">
        <v>19</v>
      </c>
      <c r="G15" s="11">
        <f>SUM(G11:G14)</f>
        <v>9445.2000000000007</v>
      </c>
      <c r="H15" s="11">
        <f>SUM(H11:H14)</f>
        <v>6677</v>
      </c>
      <c r="I15" s="11">
        <f>SUM(I11:I14)</f>
        <v>2768.2</v>
      </c>
      <c r="J15" s="11">
        <f>SUM(J11:J14)</f>
        <v>0</v>
      </c>
      <c r="K15" s="11">
        <f>SUM(K11:K14)</f>
        <v>2768.2</v>
      </c>
      <c r="L15" s="26"/>
      <c r="M15" s="26"/>
      <c r="N15" s="11">
        <f>SUM(N11:N14)</f>
        <v>32552.5</v>
      </c>
      <c r="O15" s="11"/>
    </row>
    <row r="16" spans="1:15">
      <c r="A16" s="36"/>
      <c r="B16" s="30" t="s">
        <v>25</v>
      </c>
      <c r="C16" s="34" t="s">
        <v>47</v>
      </c>
      <c r="D16" s="34" t="s">
        <v>98</v>
      </c>
      <c r="E16" s="30">
        <v>17</v>
      </c>
      <c r="F16" s="14" t="s">
        <v>40</v>
      </c>
      <c r="G16" s="15">
        <v>576.4</v>
      </c>
      <c r="H16" s="8">
        <f>G16-I16</f>
        <v>576.4</v>
      </c>
      <c r="I16" s="15">
        <v>0</v>
      </c>
      <c r="J16" s="12"/>
      <c r="K16" s="12"/>
      <c r="L16" s="27"/>
      <c r="M16" s="16" t="s">
        <v>40</v>
      </c>
      <c r="N16" s="27"/>
      <c r="O16" s="27"/>
    </row>
    <row r="17" spans="1:16" ht="45">
      <c r="A17" s="36"/>
      <c r="B17" s="30"/>
      <c r="C17" s="34"/>
      <c r="D17" s="34"/>
      <c r="E17" s="30"/>
      <c r="F17" s="13" t="s">
        <v>41</v>
      </c>
      <c r="G17" s="15">
        <v>582</v>
      </c>
      <c r="H17" s="8">
        <f>G17-I17</f>
        <v>582</v>
      </c>
      <c r="I17" s="15">
        <v>0</v>
      </c>
      <c r="J17" s="28">
        <v>0</v>
      </c>
      <c r="K17" s="28">
        <v>0</v>
      </c>
      <c r="L17" s="27"/>
      <c r="M17" s="16" t="s">
        <v>41</v>
      </c>
      <c r="N17" s="27">
        <v>1130.31</v>
      </c>
      <c r="O17" s="27">
        <v>2.27</v>
      </c>
    </row>
    <row r="18" spans="1:16" ht="30">
      <c r="A18" s="36"/>
      <c r="B18" s="30"/>
      <c r="C18" s="34"/>
      <c r="D18" s="34"/>
      <c r="E18" s="30"/>
      <c r="F18" s="13" t="s">
        <v>42</v>
      </c>
      <c r="G18" s="15">
        <v>693.8</v>
      </c>
      <c r="H18" s="8">
        <f>G18-I18</f>
        <v>693.8</v>
      </c>
      <c r="I18" s="15">
        <v>0</v>
      </c>
      <c r="J18" s="28">
        <v>0</v>
      </c>
      <c r="K18" s="28">
        <v>0</v>
      </c>
      <c r="L18" s="27"/>
      <c r="M18" s="27" t="s">
        <v>62</v>
      </c>
      <c r="N18" s="27">
        <v>3200</v>
      </c>
      <c r="O18" s="27">
        <v>32.78</v>
      </c>
    </row>
    <row r="19" spans="1:16" ht="45">
      <c r="A19" s="36"/>
      <c r="B19" s="30"/>
      <c r="C19" s="34"/>
      <c r="D19" s="34"/>
      <c r="E19" s="30"/>
      <c r="F19" s="13" t="s">
        <v>43</v>
      </c>
      <c r="G19" s="15">
        <f>874.8+695.9</f>
        <v>1570.6999999999998</v>
      </c>
      <c r="H19" s="8">
        <f>G19-I19</f>
        <v>874.79999999999984</v>
      </c>
      <c r="I19" s="15">
        <v>695.9</v>
      </c>
      <c r="J19" s="28">
        <v>0</v>
      </c>
      <c r="K19" s="15">
        <v>695.9</v>
      </c>
      <c r="L19" s="27" t="s">
        <v>28</v>
      </c>
      <c r="M19" s="16" t="s">
        <v>43</v>
      </c>
      <c r="N19" s="27">
        <v>5900</v>
      </c>
      <c r="O19" s="27">
        <v>50.26</v>
      </c>
    </row>
    <row r="20" spans="1:16" ht="25.5">
      <c r="A20" s="36"/>
      <c r="B20" s="30"/>
      <c r="C20" s="34"/>
      <c r="D20" s="34"/>
      <c r="E20" s="30"/>
      <c r="F20" s="13" t="s">
        <v>44</v>
      </c>
      <c r="G20" s="17">
        <f>853.1+1153.3+253.2+285.1+384.3</f>
        <v>2929</v>
      </c>
      <c r="H20" s="8">
        <f>G20-I20</f>
        <v>2347.9</v>
      </c>
      <c r="I20" s="17">
        <f>581.1</f>
        <v>581.1</v>
      </c>
      <c r="J20" s="17">
        <v>581.1</v>
      </c>
      <c r="K20" s="12"/>
      <c r="L20" s="27" t="s">
        <v>28</v>
      </c>
      <c r="M20" s="27" t="s">
        <v>64</v>
      </c>
      <c r="N20" s="27">
        <v>8790.5</v>
      </c>
      <c r="O20" s="27">
        <v>17.920000000000002</v>
      </c>
    </row>
    <row r="21" spans="1:16">
      <c r="A21" s="36"/>
      <c r="B21" s="30"/>
      <c r="C21" s="34"/>
      <c r="D21" s="34"/>
      <c r="E21" s="30"/>
      <c r="F21" s="14" t="s">
        <v>45</v>
      </c>
      <c r="G21" s="48">
        <f>659+234.1</f>
        <v>893.1</v>
      </c>
      <c r="H21" s="49">
        <f>893.1</f>
        <v>893.1</v>
      </c>
      <c r="I21" s="48"/>
      <c r="J21" s="11"/>
      <c r="K21" s="11"/>
      <c r="L21" s="26"/>
      <c r="M21" s="26" t="s">
        <v>45</v>
      </c>
      <c r="N21" s="26">
        <v>20910</v>
      </c>
      <c r="O21" s="26">
        <v>43.89</v>
      </c>
    </row>
    <row r="22" spans="1:16">
      <c r="A22" s="36"/>
      <c r="B22" s="30"/>
      <c r="C22" s="34"/>
      <c r="D22" s="34"/>
      <c r="E22" s="30"/>
      <c r="F22" s="12" t="s">
        <v>19</v>
      </c>
      <c r="G22" s="11">
        <f>SUM(G16:G21)</f>
        <v>7245</v>
      </c>
      <c r="H22" s="11">
        <f>SUM(H16:H21)</f>
        <v>5968</v>
      </c>
      <c r="I22" s="11">
        <f>SUM(I16:I21)</f>
        <v>1277</v>
      </c>
      <c r="J22" s="11">
        <f>SUM(J16:J21)</f>
        <v>581.1</v>
      </c>
      <c r="K22" s="11">
        <f>SUM(K16:K21)</f>
        <v>695.9</v>
      </c>
      <c r="L22" s="20"/>
      <c r="M22" s="20"/>
      <c r="N22" s="20"/>
      <c r="O22" s="57"/>
    </row>
    <row r="23" spans="1:16" ht="36" customHeight="1">
      <c r="A23" s="36"/>
      <c r="B23" s="37" t="s">
        <v>26</v>
      </c>
      <c r="C23" s="31" t="s">
        <v>48</v>
      </c>
      <c r="D23" s="31" t="s">
        <v>95</v>
      </c>
      <c r="E23" s="37">
        <v>60</v>
      </c>
      <c r="F23" s="29" t="s">
        <v>49</v>
      </c>
      <c r="G23" s="8">
        <v>819.5</v>
      </c>
      <c r="H23" s="23">
        <v>819.5</v>
      </c>
      <c r="I23" s="52">
        <v>0</v>
      </c>
      <c r="J23" s="52">
        <v>0</v>
      </c>
      <c r="K23" s="23">
        <v>0</v>
      </c>
      <c r="L23" s="27"/>
      <c r="M23" s="27" t="s">
        <v>50</v>
      </c>
      <c r="N23" s="27">
        <v>2458.5500000000002</v>
      </c>
      <c r="O23" s="27">
        <v>50.07</v>
      </c>
    </row>
    <row r="24" spans="1:16">
      <c r="A24" s="36"/>
      <c r="B24" s="38"/>
      <c r="C24" s="32"/>
      <c r="D24" s="32"/>
      <c r="E24" s="38"/>
      <c r="F24" s="29" t="s">
        <v>30</v>
      </c>
      <c r="G24" s="8">
        <v>2176</v>
      </c>
      <c r="H24" s="23">
        <v>2176</v>
      </c>
      <c r="I24" s="23">
        <v>0</v>
      </c>
      <c r="J24" s="23">
        <v>0</v>
      </c>
      <c r="K24" s="23">
        <v>0</v>
      </c>
      <c r="L24" s="27"/>
      <c r="M24" s="27" t="s">
        <v>18</v>
      </c>
      <c r="N24" s="27">
        <v>16103.29</v>
      </c>
      <c r="O24" s="19">
        <v>44.82</v>
      </c>
    </row>
    <row r="25" spans="1:16" ht="29.25" customHeight="1">
      <c r="A25" s="36"/>
      <c r="B25" s="38"/>
      <c r="C25" s="32"/>
      <c r="D25" s="32"/>
      <c r="E25" s="38"/>
      <c r="F25" s="29" t="s">
        <v>51</v>
      </c>
      <c r="G25" s="8">
        <v>8860.7000000000007</v>
      </c>
      <c r="H25" s="23">
        <v>3000</v>
      </c>
      <c r="I25" s="23">
        <v>5860.7</v>
      </c>
      <c r="J25" s="23">
        <v>0</v>
      </c>
      <c r="K25" s="23">
        <v>5860.7</v>
      </c>
      <c r="L25" s="27" t="s">
        <v>28</v>
      </c>
      <c r="M25" s="27" t="s">
        <v>17</v>
      </c>
      <c r="N25" s="27">
        <v>53799</v>
      </c>
      <c r="O25" s="19">
        <v>32.82</v>
      </c>
    </row>
    <row r="26" spans="1:16" ht="29.25" customHeight="1">
      <c r="A26" s="36"/>
      <c r="B26" s="38"/>
      <c r="C26" s="32"/>
      <c r="D26" s="32"/>
      <c r="E26" s="38"/>
      <c r="F26" s="29" t="s">
        <v>52</v>
      </c>
      <c r="G26" s="8">
        <v>1324.5</v>
      </c>
      <c r="H26" s="23">
        <v>624.5</v>
      </c>
      <c r="I26" s="23">
        <v>700</v>
      </c>
      <c r="J26" s="23">
        <v>700</v>
      </c>
      <c r="K26" s="23">
        <v>0</v>
      </c>
      <c r="L26" s="27" t="s">
        <v>53</v>
      </c>
      <c r="M26" s="27" t="s">
        <v>17</v>
      </c>
      <c r="N26" s="27">
        <v>20858.7</v>
      </c>
      <c r="O26" s="19">
        <v>59.39</v>
      </c>
    </row>
    <row r="27" spans="1:16" ht="29.25" customHeight="1">
      <c r="A27" s="36"/>
      <c r="B27" s="38"/>
      <c r="C27" s="32"/>
      <c r="D27" s="32"/>
      <c r="E27" s="38"/>
      <c r="F27" s="29" t="s">
        <v>54</v>
      </c>
      <c r="G27" s="8">
        <v>878</v>
      </c>
      <c r="H27" s="23">
        <v>878</v>
      </c>
      <c r="I27" s="23">
        <v>0</v>
      </c>
      <c r="J27" s="23">
        <v>0</v>
      </c>
      <c r="K27" s="23">
        <v>0</v>
      </c>
      <c r="L27" s="27"/>
      <c r="M27" s="27" t="s">
        <v>17</v>
      </c>
      <c r="N27" s="27">
        <v>414.6</v>
      </c>
      <c r="O27" s="19">
        <v>51.6</v>
      </c>
    </row>
    <row r="28" spans="1:16" ht="15" customHeight="1">
      <c r="A28" s="36"/>
      <c r="B28" s="38"/>
      <c r="C28" s="32"/>
      <c r="D28" s="32"/>
      <c r="E28" s="38"/>
      <c r="F28" s="29" t="s">
        <v>24</v>
      </c>
      <c r="G28" s="8">
        <v>481.4</v>
      </c>
      <c r="H28" s="23">
        <v>481.4</v>
      </c>
      <c r="I28" s="23">
        <v>0</v>
      </c>
      <c r="J28" s="23">
        <v>0</v>
      </c>
      <c r="K28" s="23">
        <v>0</v>
      </c>
      <c r="L28" s="27"/>
      <c r="M28" s="27" t="s">
        <v>64</v>
      </c>
      <c r="N28" s="27">
        <v>241.9</v>
      </c>
      <c r="O28" s="19">
        <v>83.51</v>
      </c>
    </row>
    <row r="29" spans="1:16" ht="30">
      <c r="A29" s="36"/>
      <c r="B29" s="38"/>
      <c r="C29" s="32"/>
      <c r="D29" s="32"/>
      <c r="E29" s="38"/>
      <c r="F29" s="29" t="s">
        <v>32</v>
      </c>
      <c r="G29" s="8">
        <v>139.30000000000001</v>
      </c>
      <c r="H29" s="8">
        <v>139.30000000000001</v>
      </c>
      <c r="I29" s="8">
        <v>0</v>
      </c>
      <c r="J29" s="8">
        <v>0</v>
      </c>
      <c r="K29" s="8">
        <v>0</v>
      </c>
      <c r="L29" s="27"/>
      <c r="M29" s="27" t="s">
        <v>55</v>
      </c>
      <c r="N29" s="27">
        <v>8329</v>
      </c>
      <c r="O29" s="27">
        <v>84.47</v>
      </c>
    </row>
    <row r="30" spans="1:16" ht="26.45" customHeight="1">
      <c r="A30" s="36"/>
      <c r="B30" s="39"/>
      <c r="C30" s="33"/>
      <c r="D30" s="33"/>
      <c r="E30" s="39"/>
      <c r="F30" s="12" t="s">
        <v>19</v>
      </c>
      <c r="G30" s="11">
        <f>SUM(G23:G29)</f>
        <v>14679.4</v>
      </c>
      <c r="H30" s="11">
        <f>SUM(H23:H29)</f>
        <v>8118.7</v>
      </c>
      <c r="I30" s="11">
        <f>SUM(I23:I29)</f>
        <v>6560.7</v>
      </c>
      <c r="J30" s="11">
        <f>SUM(J23:J29)</f>
        <v>700</v>
      </c>
      <c r="K30" s="11">
        <f>SUM(K23:K29)</f>
        <v>5860.7</v>
      </c>
      <c r="L30" s="20"/>
      <c r="M30" s="21"/>
      <c r="N30" s="12">
        <f>SUM(N23:N29)</f>
        <v>102205.04</v>
      </c>
      <c r="O30" s="11"/>
      <c r="P30" s="10"/>
    </row>
    <row r="31" spans="1:16" ht="26.45" customHeight="1">
      <c r="A31" s="36"/>
      <c r="B31" s="25"/>
      <c r="C31" s="31" t="s">
        <v>70</v>
      </c>
      <c r="D31" s="58" t="s">
        <v>78</v>
      </c>
      <c r="E31" s="37">
        <v>70</v>
      </c>
      <c r="F31" s="29" t="s">
        <v>71</v>
      </c>
      <c r="G31" s="8">
        <v>1590.6</v>
      </c>
      <c r="H31" s="8">
        <v>1590.6</v>
      </c>
      <c r="I31" s="6">
        <v>0</v>
      </c>
      <c r="J31" s="6">
        <v>0</v>
      </c>
      <c r="K31" s="23">
        <v>0</v>
      </c>
      <c r="L31" s="27" t="s">
        <v>53</v>
      </c>
      <c r="M31" s="27" t="s">
        <v>18</v>
      </c>
      <c r="N31" s="26">
        <v>37893</v>
      </c>
      <c r="O31" s="27">
        <v>100</v>
      </c>
      <c r="P31" s="10"/>
    </row>
    <row r="32" spans="1:16" ht="33" customHeight="1">
      <c r="A32" s="36"/>
      <c r="B32" s="25"/>
      <c r="C32" s="32"/>
      <c r="D32" s="58"/>
      <c r="E32" s="38"/>
      <c r="F32" s="29" t="s">
        <v>72</v>
      </c>
      <c r="G32" s="8">
        <v>313.88</v>
      </c>
      <c r="H32" s="23">
        <v>313.88</v>
      </c>
      <c r="I32" s="23">
        <v>0</v>
      </c>
      <c r="J32" s="23">
        <v>0</v>
      </c>
      <c r="K32" s="23">
        <v>0</v>
      </c>
      <c r="L32" s="27" t="s">
        <v>53</v>
      </c>
      <c r="M32" s="27" t="s">
        <v>73</v>
      </c>
      <c r="N32" s="26">
        <v>5315</v>
      </c>
      <c r="O32" s="27">
        <v>100</v>
      </c>
      <c r="P32" s="10"/>
    </row>
    <row r="33" spans="1:16" ht="33.75" customHeight="1">
      <c r="A33" s="36"/>
      <c r="B33" s="25"/>
      <c r="C33" s="32"/>
      <c r="D33" s="58"/>
      <c r="E33" s="38"/>
      <c r="F33" s="29" t="s">
        <v>74</v>
      </c>
      <c r="G33" s="8">
        <v>10639</v>
      </c>
      <c r="H33" s="23">
        <v>0</v>
      </c>
      <c r="I33" s="23">
        <v>10639</v>
      </c>
      <c r="J33" s="23">
        <v>1404</v>
      </c>
      <c r="K33" s="23">
        <v>9235</v>
      </c>
      <c r="L33" s="26"/>
      <c r="M33" s="45" t="s">
        <v>81</v>
      </c>
      <c r="N33" s="46"/>
      <c r="O33" s="47"/>
      <c r="P33" s="10"/>
    </row>
    <row r="34" spans="1:16" ht="26.45" customHeight="1">
      <c r="A34" s="36"/>
      <c r="B34" s="25"/>
      <c r="C34" s="32"/>
      <c r="D34" s="58"/>
      <c r="E34" s="38"/>
      <c r="F34" s="29" t="s">
        <v>75</v>
      </c>
      <c r="G34" s="8">
        <v>762</v>
      </c>
      <c r="H34" s="23">
        <v>762</v>
      </c>
      <c r="I34" s="23">
        <v>0</v>
      </c>
      <c r="J34" s="23">
        <v>0</v>
      </c>
      <c r="K34" s="23">
        <v>0</v>
      </c>
      <c r="L34" s="27" t="s">
        <v>53</v>
      </c>
      <c r="M34" s="27" t="s">
        <v>76</v>
      </c>
      <c r="N34" s="26">
        <v>11897</v>
      </c>
      <c r="O34" s="27">
        <v>100</v>
      </c>
      <c r="P34" s="10"/>
    </row>
    <row r="35" spans="1:16" ht="26.45" customHeight="1">
      <c r="A35" s="36"/>
      <c r="B35" s="25"/>
      <c r="C35" s="32"/>
      <c r="D35" s="58"/>
      <c r="E35" s="38"/>
      <c r="F35" s="29" t="s">
        <v>59</v>
      </c>
      <c r="G35" s="8">
        <v>747</v>
      </c>
      <c r="H35" s="23">
        <v>747</v>
      </c>
      <c r="I35" s="23">
        <v>0</v>
      </c>
      <c r="J35" s="23">
        <v>0</v>
      </c>
      <c r="K35" s="23">
        <v>0</v>
      </c>
      <c r="L35" s="27" t="s">
        <v>53</v>
      </c>
      <c r="M35" s="27" t="s">
        <v>77</v>
      </c>
      <c r="N35" s="26">
        <v>4787.1099999999997</v>
      </c>
      <c r="O35" s="27">
        <v>100</v>
      </c>
      <c r="P35" s="10"/>
    </row>
    <row r="36" spans="1:16" ht="26.45" customHeight="1">
      <c r="A36" s="36"/>
      <c r="B36" s="25"/>
      <c r="C36" s="32"/>
      <c r="D36" s="58"/>
      <c r="E36" s="38"/>
      <c r="F36" s="29" t="s">
        <v>32</v>
      </c>
      <c r="G36" s="8">
        <v>232.36</v>
      </c>
      <c r="H36" s="8">
        <v>0</v>
      </c>
      <c r="I36" s="8">
        <v>232.36</v>
      </c>
      <c r="J36" s="8">
        <v>0</v>
      </c>
      <c r="K36" s="8">
        <v>0</v>
      </c>
      <c r="L36" s="27" t="s">
        <v>53</v>
      </c>
      <c r="M36" s="27" t="s">
        <v>82</v>
      </c>
      <c r="N36" s="26">
        <v>2884.24</v>
      </c>
      <c r="O36" s="27">
        <v>100</v>
      </c>
      <c r="P36" s="10"/>
    </row>
    <row r="37" spans="1:16" ht="26.45" customHeight="1">
      <c r="A37" s="36"/>
      <c r="B37" s="25"/>
      <c r="C37" s="33"/>
      <c r="D37" s="58"/>
      <c r="E37" s="39"/>
      <c r="F37" s="12" t="s">
        <v>19</v>
      </c>
      <c r="G37" s="11">
        <f>SUM(G31:G36)</f>
        <v>14284.84</v>
      </c>
      <c r="H37" s="11">
        <f t="shared" ref="H37:K37" si="0">SUM(H31:H36)</f>
        <v>3413.48</v>
      </c>
      <c r="I37" s="11">
        <f t="shared" si="0"/>
        <v>10871.36</v>
      </c>
      <c r="J37" s="11">
        <f t="shared" si="0"/>
        <v>1404</v>
      </c>
      <c r="K37" s="11">
        <f t="shared" si="0"/>
        <v>9235</v>
      </c>
      <c r="L37" s="20"/>
      <c r="M37" s="21"/>
      <c r="N37" s="12">
        <f>SUM(N31,N32,N34,N35)</f>
        <v>59892.11</v>
      </c>
      <c r="O37" s="11"/>
      <c r="P37" s="10"/>
    </row>
    <row r="38" spans="1:16" ht="26.45" customHeight="1">
      <c r="A38" s="36"/>
      <c r="B38" s="30">
        <v>5</v>
      </c>
      <c r="C38" s="34" t="s">
        <v>56</v>
      </c>
      <c r="D38" s="32" t="s">
        <v>79</v>
      </c>
      <c r="E38" s="38">
        <v>69</v>
      </c>
      <c r="F38" s="7" t="s">
        <v>57</v>
      </c>
      <c r="G38" s="8">
        <v>4100.6000000000004</v>
      </c>
      <c r="H38" s="8">
        <v>3394.6</v>
      </c>
      <c r="I38" s="8">
        <v>1327.2</v>
      </c>
      <c r="J38" s="51">
        <v>0</v>
      </c>
      <c r="K38" s="49">
        <v>1327.2</v>
      </c>
      <c r="L38" s="27" t="s">
        <v>28</v>
      </c>
      <c r="M38" s="24" t="s">
        <v>89</v>
      </c>
      <c r="N38" s="6">
        <v>1968.82</v>
      </c>
      <c r="O38" s="6">
        <v>95</v>
      </c>
    </row>
    <row r="39" spans="1:16" ht="26.45" customHeight="1">
      <c r="A39" s="36"/>
      <c r="B39" s="30"/>
      <c r="C39" s="34"/>
      <c r="D39" s="32"/>
      <c r="E39" s="38"/>
      <c r="F39" s="4" t="s">
        <v>58</v>
      </c>
      <c r="G39" s="8">
        <v>2284.8000000000002</v>
      </c>
      <c r="H39" s="8">
        <v>1663.6</v>
      </c>
      <c r="I39" s="6">
        <v>621.20000000000005</v>
      </c>
      <c r="J39" s="52">
        <v>0</v>
      </c>
      <c r="K39" s="2">
        <v>621.20000000000005</v>
      </c>
      <c r="L39" s="27" t="s">
        <v>28</v>
      </c>
      <c r="M39" s="53" t="s">
        <v>90</v>
      </c>
      <c r="N39" s="24"/>
      <c r="O39" s="24"/>
    </row>
    <row r="40" spans="1:16" ht="26.45" customHeight="1">
      <c r="A40" s="36"/>
      <c r="B40" s="30"/>
      <c r="C40" s="34"/>
      <c r="D40" s="32"/>
      <c r="E40" s="38"/>
      <c r="F40" s="3" t="s">
        <v>59</v>
      </c>
      <c r="G40" s="6">
        <v>1989.5</v>
      </c>
      <c r="H40" s="6">
        <v>883.2</v>
      </c>
      <c r="I40" s="6">
        <v>1106.3</v>
      </c>
      <c r="J40" s="52">
        <v>0</v>
      </c>
      <c r="K40" s="2">
        <v>1106.3</v>
      </c>
      <c r="L40" s="27" t="s">
        <v>28</v>
      </c>
      <c r="M40" s="24"/>
      <c r="N40" s="24"/>
      <c r="O40" s="24"/>
    </row>
    <row r="41" spans="1:16" ht="26.45" customHeight="1">
      <c r="A41" s="36"/>
      <c r="B41" s="30"/>
      <c r="C41" s="34"/>
      <c r="D41" s="33"/>
      <c r="E41" s="39"/>
      <c r="F41" s="12" t="s">
        <v>19</v>
      </c>
      <c r="G41" s="11">
        <f>SUM(G38:G40)</f>
        <v>8374.9000000000015</v>
      </c>
      <c r="H41" s="11">
        <f>SUM(H38:H40)</f>
        <v>5941.4</v>
      </c>
      <c r="I41" s="11">
        <f>SUM(I38:I40)</f>
        <v>3054.7</v>
      </c>
      <c r="J41" s="11">
        <f>SUM(J38:J40)</f>
        <v>0</v>
      </c>
      <c r="K41" s="11">
        <f>SUM(K38:K40)</f>
        <v>3054.7</v>
      </c>
      <c r="L41" s="20"/>
      <c r="M41" s="11">
        <f>SUM(M38:M40)</f>
        <v>0</v>
      </c>
      <c r="N41" s="11">
        <f>SUM(N38:N40)</f>
        <v>1968.82</v>
      </c>
      <c r="O41" s="11">
        <f>SUM(O38:O40)</f>
        <v>95</v>
      </c>
    </row>
    <row r="42" spans="1:16" ht="26.45" customHeight="1">
      <c r="A42" s="36"/>
      <c r="B42" s="30">
        <v>6</v>
      </c>
      <c r="C42" s="31" t="s">
        <v>60</v>
      </c>
      <c r="D42" s="34" t="s">
        <v>80</v>
      </c>
      <c r="E42" s="30">
        <v>32</v>
      </c>
      <c r="F42" s="54" t="s">
        <v>91</v>
      </c>
      <c r="G42" s="8">
        <v>3826.2</v>
      </c>
      <c r="H42" s="23">
        <f>G42-I42</f>
        <v>2563.1999999999998</v>
      </c>
      <c r="I42" s="52">
        <v>1263</v>
      </c>
      <c r="J42" s="52">
        <v>0</v>
      </c>
      <c r="K42" s="23">
        <v>1263</v>
      </c>
      <c r="L42" s="27" t="s">
        <v>21</v>
      </c>
      <c r="M42" s="27" t="s">
        <v>32</v>
      </c>
      <c r="N42" s="27">
        <v>5277.5</v>
      </c>
      <c r="O42" s="27">
        <v>73.900000000000006</v>
      </c>
    </row>
    <row r="43" spans="1:16" ht="26.45" customHeight="1">
      <c r="A43" s="36"/>
      <c r="B43" s="30"/>
      <c r="C43" s="32"/>
      <c r="D43" s="34"/>
      <c r="E43" s="30"/>
      <c r="F43" s="54" t="s">
        <v>61</v>
      </c>
      <c r="G43" s="8">
        <v>1784.4</v>
      </c>
      <c r="H43" s="23">
        <v>1784.4</v>
      </c>
      <c r="I43" s="23">
        <v>0</v>
      </c>
      <c r="J43" s="23">
        <v>0</v>
      </c>
      <c r="K43" s="23">
        <v>0</v>
      </c>
      <c r="L43" s="27" t="s">
        <v>21</v>
      </c>
      <c r="M43" s="27"/>
      <c r="N43" s="27"/>
      <c r="O43" s="27">
        <v>100</v>
      </c>
    </row>
    <row r="44" spans="1:16" ht="26.45" customHeight="1">
      <c r="A44" s="36"/>
      <c r="B44" s="30"/>
      <c r="C44" s="32"/>
      <c r="D44" s="34"/>
      <c r="E44" s="30"/>
      <c r="F44" s="54" t="s">
        <v>63</v>
      </c>
      <c r="G44" s="8">
        <v>748.8</v>
      </c>
      <c r="H44" s="23">
        <f t="shared" ref="H44:H46" si="1">G44-I44</f>
        <v>748.8</v>
      </c>
      <c r="I44" s="23">
        <v>0</v>
      </c>
      <c r="J44" s="23">
        <v>0</v>
      </c>
      <c r="K44" s="23">
        <v>0</v>
      </c>
      <c r="L44" s="27" t="s">
        <v>21</v>
      </c>
      <c r="M44" s="27"/>
      <c r="N44" s="27"/>
      <c r="O44" s="27">
        <v>100</v>
      </c>
    </row>
    <row r="45" spans="1:16" ht="26.45" customHeight="1">
      <c r="A45" s="36"/>
      <c r="B45" s="30"/>
      <c r="C45" s="32"/>
      <c r="D45" s="34"/>
      <c r="E45" s="30"/>
      <c r="F45" s="54" t="s">
        <v>92</v>
      </c>
      <c r="G45" s="8">
        <v>1428</v>
      </c>
      <c r="H45" s="23">
        <f t="shared" si="1"/>
        <v>1428</v>
      </c>
      <c r="I45" s="23">
        <v>0</v>
      </c>
      <c r="J45" s="23">
        <v>0</v>
      </c>
      <c r="K45" s="23">
        <v>0</v>
      </c>
      <c r="L45" s="27" t="s">
        <v>21</v>
      </c>
      <c r="M45" s="27"/>
      <c r="N45" s="27"/>
      <c r="O45" s="27">
        <v>100</v>
      </c>
    </row>
    <row r="46" spans="1:16" ht="26.45" customHeight="1">
      <c r="A46" s="36"/>
      <c r="B46" s="30"/>
      <c r="C46" s="32"/>
      <c r="D46" s="34"/>
      <c r="E46" s="30"/>
      <c r="F46" s="54" t="s">
        <v>93</v>
      </c>
      <c r="G46" s="8">
        <v>2271.6</v>
      </c>
      <c r="H46" s="23">
        <f t="shared" si="1"/>
        <v>1071.5999999999999</v>
      </c>
      <c r="I46" s="23">
        <v>1200</v>
      </c>
      <c r="J46" s="23">
        <v>0</v>
      </c>
      <c r="K46" s="23">
        <v>0</v>
      </c>
      <c r="L46" s="27" t="s">
        <v>28</v>
      </c>
      <c r="M46" s="27" t="s">
        <v>64</v>
      </c>
      <c r="N46" s="27">
        <v>3793.02</v>
      </c>
      <c r="O46" s="27">
        <v>47.2</v>
      </c>
    </row>
    <row r="47" spans="1:16" ht="26.45" customHeight="1">
      <c r="A47" s="36"/>
      <c r="B47" s="30"/>
      <c r="C47" s="32"/>
      <c r="D47" s="34"/>
      <c r="E47" s="30"/>
      <c r="F47" s="54" t="s">
        <v>94</v>
      </c>
      <c r="G47" s="8">
        <v>343.4</v>
      </c>
      <c r="H47" s="23">
        <v>343.4</v>
      </c>
      <c r="I47" s="23">
        <v>0</v>
      </c>
      <c r="J47" s="23">
        <v>0</v>
      </c>
      <c r="K47" s="23">
        <v>0</v>
      </c>
      <c r="L47" s="27" t="s">
        <v>21</v>
      </c>
      <c r="M47" s="27"/>
      <c r="N47" s="27"/>
      <c r="O47" s="27">
        <v>100</v>
      </c>
    </row>
    <row r="48" spans="1:16" ht="26.45" customHeight="1">
      <c r="A48" s="36"/>
      <c r="B48" s="30"/>
      <c r="C48" s="33"/>
      <c r="D48" s="34"/>
      <c r="E48" s="30"/>
      <c r="F48" s="12" t="s">
        <v>19</v>
      </c>
      <c r="G48" s="9">
        <f>SUM(G42:G47)</f>
        <v>10402.4</v>
      </c>
      <c r="H48" s="9">
        <f>SUM(H42:H47)</f>
        <v>7939.4</v>
      </c>
      <c r="I48" s="9">
        <f>SUM(I42:I47)</f>
        <v>2463</v>
      </c>
      <c r="J48" s="9">
        <f>SUM(J42:J47)</f>
        <v>0</v>
      </c>
      <c r="K48" s="9">
        <f>SUM(K42:K47)</f>
        <v>1263</v>
      </c>
      <c r="L48" s="27"/>
      <c r="M48" s="27"/>
      <c r="N48" s="9">
        <f>SUM(N42:N47)</f>
        <v>9070.52</v>
      </c>
      <c r="O48" s="9">
        <f>SUM(O42:O47)</f>
        <v>521.09999999999991</v>
      </c>
    </row>
    <row r="49" spans="1:15" ht="26.45" customHeight="1">
      <c r="A49" s="36"/>
      <c r="B49" s="37">
        <v>7</v>
      </c>
      <c r="C49" s="31" t="s">
        <v>65</v>
      </c>
      <c r="D49" s="31" t="s">
        <v>96</v>
      </c>
      <c r="E49" s="30">
        <v>33</v>
      </c>
      <c r="F49" s="29" t="s">
        <v>30</v>
      </c>
      <c r="G49" s="8">
        <v>61.8</v>
      </c>
      <c r="H49" s="23">
        <v>43.8</v>
      </c>
      <c r="I49" s="51">
        <v>18</v>
      </c>
      <c r="J49" s="52">
        <v>18</v>
      </c>
      <c r="K49" s="23">
        <v>0</v>
      </c>
      <c r="L49" s="26" t="s">
        <v>21</v>
      </c>
      <c r="M49" s="5" t="s">
        <v>29</v>
      </c>
      <c r="N49" s="26">
        <v>46</v>
      </c>
      <c r="O49" s="26">
        <v>71</v>
      </c>
    </row>
    <row r="50" spans="1:15" ht="26.45" customHeight="1">
      <c r="A50" s="36"/>
      <c r="B50" s="38"/>
      <c r="C50" s="32"/>
      <c r="D50" s="32"/>
      <c r="E50" s="30"/>
      <c r="F50" s="29" t="s">
        <v>66</v>
      </c>
      <c r="G50" s="8">
        <v>1600</v>
      </c>
      <c r="H50" s="23">
        <v>472</v>
      </c>
      <c r="I50" s="23">
        <v>1128</v>
      </c>
      <c r="J50" s="23">
        <v>1128</v>
      </c>
      <c r="K50" s="23">
        <v>0</v>
      </c>
      <c r="L50" s="26" t="s">
        <v>21</v>
      </c>
      <c r="M50" s="22" t="s">
        <v>67</v>
      </c>
      <c r="N50" s="27">
        <v>8706.9599999999991</v>
      </c>
      <c r="O50" s="19">
        <v>29.5</v>
      </c>
    </row>
    <row r="51" spans="1:15" ht="26.45" customHeight="1">
      <c r="A51" s="36"/>
      <c r="B51" s="38"/>
      <c r="C51" s="32"/>
      <c r="D51" s="32"/>
      <c r="E51" s="30"/>
      <c r="F51" s="29" t="s">
        <v>32</v>
      </c>
      <c r="G51" s="8">
        <v>1170</v>
      </c>
      <c r="H51" s="8">
        <v>972</v>
      </c>
      <c r="I51" s="8">
        <v>198</v>
      </c>
      <c r="J51" s="8">
        <v>198</v>
      </c>
      <c r="K51" s="8">
        <v>0</v>
      </c>
      <c r="L51" s="26" t="s">
        <v>21</v>
      </c>
      <c r="M51" s="26" t="s">
        <v>68</v>
      </c>
      <c r="N51" s="26">
        <v>12278.31</v>
      </c>
      <c r="O51" s="26">
        <v>83</v>
      </c>
    </row>
    <row r="52" spans="1:15" ht="26.45" customHeight="1">
      <c r="A52" s="36"/>
      <c r="B52" s="38"/>
      <c r="C52" s="32"/>
      <c r="D52" s="32"/>
      <c r="E52" s="30"/>
      <c r="F52" s="12" t="s">
        <v>19</v>
      </c>
      <c r="G52" s="9">
        <f>SUM(G49:G51)</f>
        <v>2831.8</v>
      </c>
      <c r="H52" s="9">
        <f>SUM(H49:H51)</f>
        <v>1487.8</v>
      </c>
      <c r="I52" s="9">
        <f>SUM(I49:I51)</f>
        <v>1344</v>
      </c>
      <c r="J52" s="9">
        <f>SUM(J49:J51)</f>
        <v>1344</v>
      </c>
      <c r="K52" s="23">
        <v>0</v>
      </c>
      <c r="L52" s="27"/>
      <c r="M52" s="27"/>
      <c r="N52" s="9">
        <f>SUM(N49:N51)</f>
        <v>21031.269999999997</v>
      </c>
      <c r="O52" s="9"/>
    </row>
    <row r="53" spans="1:15" ht="25.5" customHeight="1">
      <c r="A53" s="59" t="s">
        <v>35</v>
      </c>
      <c r="B53" s="59"/>
      <c r="C53" s="59"/>
      <c r="D53" s="59"/>
      <c r="E53" s="59"/>
      <c r="F53" s="60" t="s">
        <v>19</v>
      </c>
      <c r="G53" s="61">
        <f>SUM(G10,G15,G30,G37,G41,G48,G52)</f>
        <v>63373.040000000008</v>
      </c>
      <c r="H53" s="61">
        <f>SUM(H10,H15,H30,H37,H41,H48,H52)</f>
        <v>36400.280000000006</v>
      </c>
      <c r="I53" s="61">
        <f>SUM(I10,I15,I30,I37,I41,I48,I52)</f>
        <v>27061.960000000003</v>
      </c>
      <c r="J53" s="61">
        <f>SUM(J10,J15,J30,J37,J41,J48,J52)</f>
        <v>3448</v>
      </c>
      <c r="K53" s="61">
        <f>SUM(K10,K15,K30,K37,K41,K48,K52)</f>
        <v>22181.600000000002</v>
      </c>
      <c r="L53" s="62"/>
      <c r="M53" s="62"/>
      <c r="N53" s="61">
        <f>SUM(N10,N15,N30,N37,N41,N48,N52)</f>
        <v>226720.25999999995</v>
      </c>
      <c r="O53" s="61"/>
    </row>
  </sheetData>
  <mergeCells count="53">
    <mergeCell ref="M33:O33"/>
    <mergeCell ref="C31:C37"/>
    <mergeCell ref="E31:E37"/>
    <mergeCell ref="L1:O3"/>
    <mergeCell ref="O5:O6"/>
    <mergeCell ref="N5:N6"/>
    <mergeCell ref="J5:K5"/>
    <mergeCell ref="H4:K4"/>
    <mergeCell ref="M5:M6"/>
    <mergeCell ref="I5:I6"/>
    <mergeCell ref="A1:K3"/>
    <mergeCell ref="A4:A6"/>
    <mergeCell ref="B4:B6"/>
    <mergeCell ref="C4:C6"/>
    <mergeCell ref="D4:D6"/>
    <mergeCell ref="L4:L6"/>
    <mergeCell ref="M4:O4"/>
    <mergeCell ref="E4:E6"/>
    <mergeCell ref="H5:H6"/>
    <mergeCell ref="E11:E15"/>
    <mergeCell ref="G4:G6"/>
    <mergeCell ref="M8:O8"/>
    <mergeCell ref="E7:E10"/>
    <mergeCell ref="F4:F6"/>
    <mergeCell ref="A53:E53"/>
    <mergeCell ref="A7:A52"/>
    <mergeCell ref="C16:C22"/>
    <mergeCell ref="C11:C15"/>
    <mergeCell ref="B11:B15"/>
    <mergeCell ref="B16:B22"/>
    <mergeCell ref="B7:B10"/>
    <mergeCell ref="D16:D22"/>
    <mergeCell ref="D11:D15"/>
    <mergeCell ref="C7:C10"/>
    <mergeCell ref="C23:C30"/>
    <mergeCell ref="D23:D30"/>
    <mergeCell ref="E16:E22"/>
    <mergeCell ref="D7:D10"/>
    <mergeCell ref="D31:D37"/>
    <mergeCell ref="E23:E30"/>
    <mergeCell ref="B23:B30"/>
    <mergeCell ref="C38:C41"/>
    <mergeCell ref="D38:D41"/>
    <mergeCell ref="E38:E41"/>
    <mergeCell ref="B49:B52"/>
    <mergeCell ref="E49:E52"/>
    <mergeCell ref="D49:D52"/>
    <mergeCell ref="C49:C52"/>
    <mergeCell ref="B38:B41"/>
    <mergeCell ref="C42:C48"/>
    <mergeCell ref="D42:D48"/>
    <mergeCell ref="E42:E48"/>
    <mergeCell ref="B42:B48"/>
  </mergeCells>
  <phoneticPr fontId="0" type="noConversion"/>
  <pageMargins left="0.17" right="0.15748031496062992" top="0.74803149606299213" bottom="0.27559055118110237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UserFSIN</cp:lastModifiedBy>
  <cp:lastPrinted>2020-06-25T11:31:26Z</cp:lastPrinted>
  <dcterms:created xsi:type="dcterms:W3CDTF">2017-09-19T12:49:20Z</dcterms:created>
  <dcterms:modified xsi:type="dcterms:W3CDTF">2022-11-14T08:58:40Z</dcterms:modified>
</cp:coreProperties>
</file>